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5\"/>
    </mc:Choice>
  </mc:AlternateContent>
  <xr:revisionPtr revIDLastSave="0" documentId="8_{C7E7EDBA-9348-4337-BBD9-D8B595B7E741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<sst xmlns="http://schemas.openxmlformats.org/spreadsheetml/2006/main" count="46" uniqueCount="40">
  <si>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</si>
  <si>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</si>
  <si>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</si>
  <si>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</si>
  <si>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</si>
  <si>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</si>
  <si>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</si>
  <si>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</si>
  <si>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</si>
  <si>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</si>
  <si>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</si>
  <si>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</si>
  <si>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</si>
  <si>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</si>
  <si>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</si>
  <si>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</si>
  <si>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</si>
  <si>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</si>
  <si>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</si>
  <si>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</si>
  <si>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</si>
  <si>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</si>
  <si>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</si>
  <si>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</si>
  <si>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</si>
  <si>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</si>
  <si>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</si>
  <si>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</si>
  <si>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</si>
  <si>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</si>
  <si>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</si>
  <si>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</si>
  <si>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</si>
  <si>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</si>
  <si>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</si>
  <si>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 xml:space="preserve"> SEFERİ</t>
  </si>
  <si>
    <t>KONAKLAMA</t>
  </si>
  <si>
    <t>HGS</t>
  </si>
  <si>
    <t>DENİZLİ-MUĞLA SEFER RAPORU</t>
  </si>
  <si>
    <t>RECEP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</si>
</sst>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H20" sqref="H20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38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0</v>
      </c>
      <c r="B2" s="66" t="s">
        <v>39</v>
      </c>
      <c r="C2" s="67"/>
      <c r="D2" s="2" t="s">
        <v>1</v>
      </c>
      <c r="E2" s="68" t="s">
        <v>35</v>
      </c>
      <c r="F2" s="68"/>
      <c r="G2" s="68"/>
      <c r="H2" s="68"/>
      <c r="I2" s="68"/>
      <c r="J2" s="68"/>
      <c r="K2" s="3" t="s">
        <v>2</v>
      </c>
      <c r="L2" s="4">
        <f ca="1">TODAY()</f>
        <v>45730</v>
      </c>
      <c r="M2" s="1"/>
      <c r="N2" s="1"/>
      <c r="O2" s="1"/>
      <c r="P2" s="1"/>
      <c r="Q2" s="1"/>
      <c r="R2" s="1"/>
    </row>
    <row r="3" spans="1:27" x14ac:dyDescent="0.25">
      <c r="A3" s="62" t="s">
        <v>3</v>
      </c>
      <c r="B3" s="62"/>
      <c r="C3" s="62"/>
      <c r="D3" s="62"/>
      <c r="E3" s="62"/>
      <c r="F3" s="6"/>
      <c r="G3" s="62" t="s">
        <v>4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5</v>
      </c>
      <c r="B4" s="64"/>
      <c r="C4" s="7" t="s">
        <v>6</v>
      </c>
      <c r="D4" s="7" t="s">
        <v>7</v>
      </c>
      <c r="E4" s="7" t="s">
        <v>34</v>
      </c>
      <c r="F4" s="8"/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9" t="s">
        <v>13</v>
      </c>
      <c r="M4" s="1"/>
      <c r="N4" s="1"/>
      <c r="O4" s="1"/>
      <c r="P4" s="1"/>
      <c r="Q4" s="1"/>
      <c r="R4" s="1"/>
    </row>
    <row r="5" spans="1:27" ht="15" customHeight="1" x14ac:dyDescent="0.35">
      <c r="A5" s="60"/>
      <c r="B5" s="61"/>
      <c r="C5" s="48"/>
      <c r="D5" s="11"/>
      <c r="E5" s="12"/>
      <c r="F5" s="1"/>
      <c r="G5" s="13" t="str">
        <f t="shared" ref="G5" si="0">IF(A5="","",(A5))</f>
        <v/>
      </c>
      <c r="H5" s="12"/>
      <c r="I5" s="12"/>
      <c r="J5" s="12"/>
      <c r="K5" s="12" t="str">
        <f>IF(G5="","",SUM(E5-H5-I5-J5))</f>
        <v/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/>
      <c r="B6" s="61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14</v>
      </c>
      <c r="H20" s="15">
        <v>4861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33</v>
      </c>
      <c r="B22" s="27"/>
      <c r="C22" s="27"/>
      <c r="D22" s="16" t="s">
        <v>15</v>
      </c>
      <c r="E22" s="17">
        <f>SUM(E5:E21)</f>
        <v>0</v>
      </c>
      <c r="F22" s="1"/>
      <c r="G22" s="16" t="s">
        <v>15</v>
      </c>
      <c r="H22" s="17">
        <f>SUM(H5:H19)</f>
        <v>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8</v>
      </c>
      <c r="B24" s="62"/>
      <c r="C24" s="5" t="s">
        <v>16</v>
      </c>
      <c r="D24" s="5" t="s">
        <v>17</v>
      </c>
      <c r="E24" s="5" t="s">
        <v>18</v>
      </c>
      <c r="F24" s="1"/>
      <c r="G24" s="62" t="s">
        <v>19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20</v>
      </c>
      <c r="B25" s="55"/>
      <c r="C25" s="18">
        <v>16217</v>
      </c>
      <c r="D25" s="18">
        <v>17534</v>
      </c>
      <c r="E25" s="19">
        <f>IF(C25="","",SUM(D25-C25))</f>
        <v>1317</v>
      </c>
      <c r="F25" s="1"/>
      <c r="G25" s="7" t="s">
        <v>8</v>
      </c>
      <c r="H25" s="7" t="s">
        <v>9</v>
      </c>
      <c r="I25" s="7" t="s">
        <v>21</v>
      </c>
      <c r="J25" s="7"/>
      <c r="K25" s="7" t="s">
        <v>22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23</v>
      </c>
      <c r="B26" s="55"/>
      <c r="C26" s="20">
        <v>4861</v>
      </c>
      <c r="D26" s="21"/>
      <c r="E26" s="20">
        <f>IF(C26="","",SUM(C26/E25))</f>
        <v>3.6909643128321945</v>
      </c>
      <c r="F26" s="1"/>
      <c r="G26" s="11" t="s">
        <v>24</v>
      </c>
      <c r="H26" s="12">
        <v>4546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25</v>
      </c>
      <c r="B27" s="55"/>
      <c r="C27" s="20">
        <v>4861</v>
      </c>
      <c r="D27" s="21"/>
      <c r="E27" s="22" t="e">
        <f>SUM(C27/E22)</f>
        <v>#DIV/0!</v>
      </c>
      <c r="F27" s="1"/>
      <c r="G27" s="11" t="s">
        <v>26</v>
      </c>
      <c r="H27" s="12">
        <v>315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27</v>
      </c>
      <c r="B29" s="58"/>
      <c r="C29" s="59"/>
      <c r="D29" s="1"/>
      <c r="E29" s="1"/>
      <c r="F29" s="1"/>
      <c r="G29" s="11" t="s">
        <v>37</v>
      </c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15</v>
      </c>
      <c r="H33" s="17">
        <f>IF(H22="","",SUM(H26:H32))</f>
        <v>4861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15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28</v>
      </c>
      <c r="B36" s="54"/>
      <c r="C36" s="15">
        <f>SUM(H36+C34)</f>
        <v>-4861</v>
      </c>
      <c r="D36" s="1"/>
      <c r="E36" s="1"/>
      <c r="F36" s="1"/>
      <c r="G36" s="26" t="s">
        <v>29</v>
      </c>
      <c r="H36" s="15">
        <f>IF(H33="","",SUM(H22-H33))</f>
        <v>-4861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30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31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32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2025-03-14T08:11:07Z</cp:lastPrinted>
  <dcterms:created xsi:type="dcterms:W3CDTF">2022-08-24T05:29:34Z</dcterms:created>
  <dcterms:modified xsi:type="dcterms:W3CDTF">2025-03-14T08:14:45Z</dcterms:modified>
</cp:coreProperties>
</file>